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195" windowHeight="8520" activeTab="0"/>
  </bookViews>
  <sheets>
    <sheet name="2010" sheetId="1" r:id="rId1"/>
    <sheet name="Лист1" sheetId="2" r:id="rId2"/>
  </sheets>
  <definedNames>
    <definedName name="_xlnm.Print_Area" localSheetId="0">'2010'!$A$1:$D$82</definedName>
  </definedNames>
  <calcPr fullCalcOnLoad="1"/>
</workbook>
</file>

<file path=xl/sharedStrings.xml><?xml version="1.0" encoding="utf-8"?>
<sst xmlns="http://schemas.openxmlformats.org/spreadsheetml/2006/main" count="119" uniqueCount="96">
  <si>
    <t>ОТЧЕТ</t>
  </si>
  <si>
    <t xml:space="preserve">перед собственниками помещений в жилом многоквартирном доме, </t>
  </si>
  <si>
    <t>о выполнении условий договора управления за период:</t>
  </si>
  <si>
    <t>I. Общие сведения о многоквартирном доме</t>
  </si>
  <si>
    <t>5. Площадь:</t>
  </si>
  <si>
    <t xml:space="preserve"> II. Начисления и оплата</t>
  </si>
  <si>
    <t>№</t>
  </si>
  <si>
    <t>Показатели</t>
  </si>
  <si>
    <t>Сумма, руб.</t>
  </si>
  <si>
    <t>1.</t>
  </si>
  <si>
    <t>Задолженность на начало периода</t>
  </si>
  <si>
    <t>2.</t>
  </si>
  <si>
    <t>2.1.</t>
  </si>
  <si>
    <t>в том числе:
содержание и ремонт жилья</t>
  </si>
  <si>
    <t>2.2.</t>
  </si>
  <si>
    <t>отопление</t>
  </si>
  <si>
    <t>2.3.</t>
  </si>
  <si>
    <t>горячее водоснабжение</t>
  </si>
  <si>
    <t>2.4.</t>
  </si>
  <si>
    <t>3.</t>
  </si>
  <si>
    <t>4.</t>
  </si>
  <si>
    <t>Процент сбора (стр.3/стр.2*100)</t>
  </si>
  <si>
    <t>5.</t>
  </si>
  <si>
    <t>Задолженность на конец периода (стр.1+стр.2-стр.3), всего</t>
  </si>
  <si>
    <t>6.</t>
  </si>
  <si>
    <t>III. Расходование средств</t>
  </si>
  <si>
    <t>Израсходовано средств за отчетный период, всего</t>
  </si>
  <si>
    <t>1.1.</t>
  </si>
  <si>
    <t>1.2.</t>
  </si>
  <si>
    <t>1.3.</t>
  </si>
  <si>
    <t>1.4.</t>
  </si>
  <si>
    <t>IV. Расходование средств на содержание и ремонт жилья</t>
  </si>
  <si>
    <t>Расходы по управлению многоквартирным домом</t>
  </si>
  <si>
    <t>Расходы на расчетно-кассовое обслуживание</t>
  </si>
  <si>
    <t>Сбор и вывоз ТБО</t>
  </si>
  <si>
    <t>Утилизация ТБО</t>
  </si>
  <si>
    <t>7.</t>
  </si>
  <si>
    <t>Расходы на благоустройство и обеспечение санитарного состояния жилых зданий и придомовой территории, в т.ч.</t>
  </si>
  <si>
    <t>7.1.</t>
  </si>
  <si>
    <t>Уборка мест общего пользования</t>
  </si>
  <si>
    <t>7.2.</t>
  </si>
  <si>
    <t xml:space="preserve">Уборка придомовой территории </t>
  </si>
  <si>
    <t>7.3.</t>
  </si>
  <si>
    <t>7.4.</t>
  </si>
  <si>
    <t>7.5.</t>
  </si>
  <si>
    <t>7.6.</t>
  </si>
  <si>
    <t>Услуги дезостанции</t>
  </si>
  <si>
    <t>8.</t>
  </si>
  <si>
    <t>Содержание, техническое обслуживание и текущий ремонт внутридомого инженерного оборудования и конструктивных элементов здания, в т.ч.</t>
  </si>
  <si>
    <t>8.1.</t>
  </si>
  <si>
    <t>Техническое обслуживание внутридомового газового оборудования и ремонт общедомовых газопроводов</t>
  </si>
  <si>
    <t>8.2.</t>
  </si>
  <si>
    <t>Техническое обслуживание и текущий ремонт лифтов</t>
  </si>
  <si>
    <t>8.3.</t>
  </si>
  <si>
    <t>Техническое освидетельствование лифтов, страхование лифтов</t>
  </si>
  <si>
    <t>8.4.</t>
  </si>
  <si>
    <t>8.5.</t>
  </si>
  <si>
    <t xml:space="preserve">V. Выполненные работы по техническому обслуживанию и текущему ремонту внутридомового инженерного оборудования и конструктивных элементов здания </t>
  </si>
  <si>
    <t>Наименование работ, объем</t>
  </si>
  <si>
    <t>с 01.01.2012г. по 31.12.2012г.</t>
  </si>
  <si>
    <t>ООО "Север"</t>
  </si>
  <si>
    <t>2.5.</t>
  </si>
  <si>
    <t>2.6.</t>
  </si>
  <si>
    <t>Электроэнергия д.</t>
  </si>
  <si>
    <t>Электроэнергия н.</t>
  </si>
  <si>
    <t>Остаток неизрасходованных средств (+), перерасход средств (-) по результатам выполненных работ за 2012 год</t>
  </si>
  <si>
    <t>1.5.</t>
  </si>
  <si>
    <t>1.6.</t>
  </si>
  <si>
    <t>8.6.</t>
  </si>
  <si>
    <t>Диспетчеризация лифтов</t>
  </si>
  <si>
    <t>Обслуживание контейнерной площадки</t>
  </si>
  <si>
    <t>1. Адрес многоквартирного дома:Ленинградская область, Всеволожский район, д.Старая, ул. Г.Чоглокова, д.3</t>
  </si>
  <si>
    <t>расположенном по адресу: Ленинградская область, Всеволожский район, д.Старая, ул. Г.Чоглокова, д.3</t>
  </si>
  <si>
    <t>Благоустройство внутридворовой территории детской площадки</t>
  </si>
  <si>
    <t>Комплекс работ по устройству отмостки,входных площадок подъездов</t>
  </si>
  <si>
    <t>Обслуживание домофонии, видеонаблюдения</t>
  </si>
  <si>
    <t>8.7.</t>
  </si>
  <si>
    <t>Аварийно-диспетчерское обслуживание</t>
  </si>
  <si>
    <t>Благоустройство придомовой территории</t>
  </si>
  <si>
    <t>Текущий ремонт и содержание внутридомого инженерного оборудования и конструктивных элементов здания, аварийное обслуживание внутридомого инженерного оборудования и конструктивных элементов здания</t>
  </si>
  <si>
    <t>Техническое обслуживание , содержание и технический ремонт насосных станций,ИТП</t>
  </si>
  <si>
    <t>А.В. Ивчук</t>
  </si>
  <si>
    <t>ТВ</t>
  </si>
  <si>
    <r>
      <t xml:space="preserve">4. Количество квартир:  </t>
    </r>
    <r>
      <rPr>
        <b/>
        <sz val="10"/>
        <rFont val="Arial Cyr"/>
        <family val="0"/>
      </rPr>
      <t>78</t>
    </r>
  </si>
  <si>
    <t>Электроэнергия МОП</t>
  </si>
  <si>
    <r>
      <t xml:space="preserve">а) жилых помещений (общая площадь квартир): </t>
    </r>
    <r>
      <rPr>
        <b/>
        <sz val="10"/>
        <rFont val="Arial Cyr"/>
        <family val="0"/>
      </rPr>
      <t>4192,60</t>
    </r>
    <r>
      <rPr>
        <sz val="10"/>
        <rFont val="Arial Cyr"/>
        <family val="0"/>
      </rPr>
      <t xml:space="preserve"> кв.м.</t>
    </r>
  </si>
  <si>
    <r>
      <t xml:space="preserve">б) нежилых помещений: </t>
    </r>
    <r>
      <rPr>
        <b/>
        <sz val="10"/>
        <rFont val="Arial Cyr"/>
        <family val="0"/>
      </rPr>
      <t>195,50</t>
    </r>
    <r>
      <rPr>
        <sz val="10"/>
        <rFont val="Arial Cyr"/>
        <family val="0"/>
      </rPr>
      <t xml:space="preserve"> кв.м</t>
    </r>
  </si>
  <si>
    <t>Генеральный директор</t>
  </si>
  <si>
    <r>
      <t xml:space="preserve">2. Год постройки:  </t>
    </r>
    <r>
      <rPr>
        <b/>
        <sz val="10"/>
        <rFont val="Arial Cyr"/>
        <family val="0"/>
      </rPr>
      <t>2010</t>
    </r>
  </si>
  <si>
    <r>
      <t xml:space="preserve">3. Количество этажей: </t>
    </r>
    <r>
      <rPr>
        <b/>
        <sz val="10"/>
        <rFont val="Arial Cyr"/>
        <family val="0"/>
      </rPr>
      <t xml:space="preserve"> 9</t>
    </r>
  </si>
  <si>
    <t>Начислено собственникам по квитанциям, всего</t>
  </si>
  <si>
    <t>Поступила оплата от собственников</t>
  </si>
  <si>
    <t xml:space="preserve">холодное водоснабжение </t>
  </si>
  <si>
    <t>канализация ХВС и ГВС</t>
  </si>
  <si>
    <t>2.7.</t>
  </si>
  <si>
    <t>1.7.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</si>
</sst>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vertical="justify" wrapText="1"/>
    </xf>
    <xf numFmtId="0" fontId="5" fillId="0" borderId="10" xfId="0" applyFont="1" applyBorder="1" applyAlignment="1">
      <alignment vertical="justify" wrapText="1"/>
    </xf>
    <xf numFmtId="4" fontId="5" fillId="0" borderId="10" xfId="0" applyNumberFormat="1" applyFont="1" applyBorder="1" applyAlignment="1">
      <alignment vertical="justify" wrapText="1"/>
    </xf>
    <xf numFmtId="4" fontId="6" fillId="0" borderId="10" xfId="0" applyNumberFormat="1" applyFont="1" applyBorder="1" applyAlignment="1">
      <alignment/>
    </xf>
    <xf numFmtId="0" fontId="44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justify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16" fontId="0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 vertical="justify"/>
    </xf>
    <xf numFmtId="0" fontId="0" fillId="0" borderId="0" xfId="0" applyFont="1" applyBorder="1" applyAlignment="1">
      <alignment horizontal="left"/>
    </xf>
    <xf numFmtId="0" fontId="7" fillId="0" borderId="10" xfId="0" applyFont="1" applyBorder="1" applyAlignment="1">
      <alignment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 quotePrefix="1">
      <alignment vertical="justify" wrapText="1"/>
    </xf>
    <xf numFmtId="4" fontId="5" fillId="0" borderId="10" xfId="0" applyNumberFormat="1" applyFont="1" applyBorder="1" applyAlignment="1" quotePrefix="1">
      <alignment vertical="justify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4" fontId="2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zoomScalePageLayoutView="0" workbookViewId="0" topLeftCell="A43">
      <selection activeCell="D45" sqref="D45"/>
    </sheetView>
  </sheetViews>
  <sheetFormatPr defaultColWidth="9.00390625" defaultRowHeight="12.75"/>
  <cols>
    <col min="1" max="1" width="7.25390625" style="11" customWidth="1"/>
    <col min="2" max="2" width="67.625" style="10" customWidth="1"/>
    <col min="3" max="3" width="16.00390625" style="10" customWidth="1"/>
    <col min="4" max="4" width="12.25390625" style="0" customWidth="1"/>
  </cols>
  <sheetData>
    <row r="1" spans="1:3" ht="13.5" customHeight="1">
      <c r="A1" s="37" t="s">
        <v>0</v>
      </c>
      <c r="B1" s="37"/>
      <c r="C1" s="37"/>
    </row>
    <row r="2" spans="1:3" ht="13.5" customHeight="1">
      <c r="A2" s="37" t="s">
        <v>60</v>
      </c>
      <c r="B2" s="37"/>
      <c r="C2" s="37"/>
    </row>
    <row r="3" spans="1:3" ht="13.5" customHeight="1">
      <c r="A3" s="37" t="s">
        <v>1</v>
      </c>
      <c r="B3" s="37"/>
      <c r="C3" s="37"/>
    </row>
    <row r="4" spans="1:3" ht="23.25" customHeight="1">
      <c r="A4" s="38" t="s">
        <v>72</v>
      </c>
      <c r="B4" s="39"/>
      <c r="C4" s="39"/>
    </row>
    <row r="5" spans="1:3" ht="13.5" customHeight="1">
      <c r="A5" s="37" t="s">
        <v>2</v>
      </c>
      <c r="B5" s="37"/>
      <c r="C5" s="37"/>
    </row>
    <row r="6" spans="1:3" ht="13.5" customHeight="1">
      <c r="A6" s="41" t="s">
        <v>59</v>
      </c>
      <c r="B6" s="41"/>
      <c r="C6" s="41"/>
    </row>
    <row r="8" s="10" customFormat="1" ht="12.75">
      <c r="A8" s="1" t="s">
        <v>3</v>
      </c>
    </row>
    <row r="10" s="10" customFormat="1" ht="12.75">
      <c r="A10" s="11" t="s">
        <v>71</v>
      </c>
    </row>
    <row r="11" s="10" customFormat="1" ht="12.75">
      <c r="A11" s="11" t="s">
        <v>88</v>
      </c>
    </row>
    <row r="12" s="10" customFormat="1" ht="12.75">
      <c r="A12" s="11" t="s">
        <v>89</v>
      </c>
    </row>
    <row r="13" s="10" customFormat="1" ht="12.75">
      <c r="A13" s="11" t="s">
        <v>83</v>
      </c>
    </row>
    <row r="14" s="10" customFormat="1" ht="12.75">
      <c r="A14" s="11" t="s">
        <v>4</v>
      </c>
    </row>
    <row r="15" s="10" customFormat="1" ht="12.75">
      <c r="A15" s="11" t="s">
        <v>85</v>
      </c>
    </row>
    <row r="16" s="10" customFormat="1" ht="12.75">
      <c r="A16" s="11" t="s">
        <v>86</v>
      </c>
    </row>
    <row r="18" ht="12.75">
      <c r="A18" s="1" t="s">
        <v>5</v>
      </c>
    </row>
    <row r="20" spans="1:3" s="10" customFormat="1" ht="12.75">
      <c r="A20" s="19" t="s">
        <v>6</v>
      </c>
      <c r="B20" s="19" t="s">
        <v>7</v>
      </c>
      <c r="C20" s="19" t="s">
        <v>8</v>
      </c>
    </row>
    <row r="21" spans="1:3" ht="12.75">
      <c r="A21" s="2" t="s">
        <v>9</v>
      </c>
      <c r="B21" s="3" t="s">
        <v>10</v>
      </c>
      <c r="C21" s="9">
        <v>748480.19</v>
      </c>
    </row>
    <row r="22" spans="1:3" s="10" customFormat="1" ht="12.75">
      <c r="A22" s="2" t="s">
        <v>11</v>
      </c>
      <c r="B22" s="3" t="s">
        <v>90</v>
      </c>
      <c r="C22" s="9">
        <f>C23+C24+C25+C27+C28+C29+C26</f>
        <v>4130540.87</v>
      </c>
    </row>
    <row r="23" spans="1:3" s="10" customFormat="1" ht="25.5">
      <c r="A23" s="17" t="s">
        <v>12</v>
      </c>
      <c r="B23" s="20" t="s">
        <v>13</v>
      </c>
      <c r="C23" s="9">
        <v>1689128.81</v>
      </c>
    </row>
    <row r="24" spans="1:3" ht="12.75">
      <c r="A24" s="17" t="s">
        <v>14</v>
      </c>
      <c r="B24" s="18" t="s">
        <v>15</v>
      </c>
      <c r="C24" s="9">
        <v>1194320.51</v>
      </c>
    </row>
    <row r="25" spans="1:3" ht="12.75">
      <c r="A25" s="17" t="s">
        <v>16</v>
      </c>
      <c r="B25" s="18" t="s">
        <v>17</v>
      </c>
      <c r="C25" s="9">
        <v>104225.56</v>
      </c>
    </row>
    <row r="26" spans="1:3" ht="12.75">
      <c r="A26" s="17" t="s">
        <v>18</v>
      </c>
      <c r="B26" s="18" t="s">
        <v>92</v>
      </c>
      <c r="C26" s="9">
        <v>294569.02</v>
      </c>
    </row>
    <row r="27" spans="1:3" ht="12.75">
      <c r="A27" s="17" t="s">
        <v>61</v>
      </c>
      <c r="B27" s="18" t="s">
        <v>93</v>
      </c>
      <c r="C27" s="9">
        <v>261521.68</v>
      </c>
    </row>
    <row r="28" spans="1:3" ht="12.75">
      <c r="A28" s="17" t="s">
        <v>62</v>
      </c>
      <c r="B28" s="18" t="s">
        <v>63</v>
      </c>
      <c r="C28" s="9">
        <v>489596.97</v>
      </c>
    </row>
    <row r="29" spans="1:3" ht="12.75">
      <c r="A29" s="17" t="s">
        <v>94</v>
      </c>
      <c r="B29" s="18" t="s">
        <v>64</v>
      </c>
      <c r="C29" s="9">
        <v>97178.32</v>
      </c>
    </row>
    <row r="30" spans="1:3" ht="12.75">
      <c r="A30" s="2" t="s">
        <v>19</v>
      </c>
      <c r="B30" s="3" t="s">
        <v>91</v>
      </c>
      <c r="C30" s="9">
        <v>3906448.61</v>
      </c>
    </row>
    <row r="31" spans="1:3" ht="12.75">
      <c r="A31" s="2" t="s">
        <v>20</v>
      </c>
      <c r="B31" s="3" t="s">
        <v>21</v>
      </c>
      <c r="C31" s="9">
        <f>C30/C22*100</f>
        <v>94.57474778599637</v>
      </c>
    </row>
    <row r="32" spans="1:3" ht="12.75">
      <c r="A32" s="2" t="s">
        <v>22</v>
      </c>
      <c r="B32" s="3" t="s">
        <v>23</v>
      </c>
      <c r="C32" s="9">
        <f>C21+C22-C30</f>
        <v>972572.4500000007</v>
      </c>
    </row>
    <row r="34" ht="12.75">
      <c r="A34" s="1" t="s">
        <v>25</v>
      </c>
    </row>
    <row r="36" spans="1:3" s="8" customFormat="1" ht="12.75">
      <c r="A36" s="19" t="s">
        <v>6</v>
      </c>
      <c r="B36" s="19" t="s">
        <v>7</v>
      </c>
      <c r="C36" s="19" t="s">
        <v>8</v>
      </c>
    </row>
    <row r="37" spans="1:3" s="8" customFormat="1" ht="12.75">
      <c r="A37" s="2" t="s">
        <v>9</v>
      </c>
      <c r="B37" s="3" t="s">
        <v>26</v>
      </c>
      <c r="C37" s="9">
        <f>C38+C39+C43+C44+C41+C42</f>
        <v>3644520.045</v>
      </c>
    </row>
    <row r="38" spans="1:3" s="10" customFormat="1" ht="25.5">
      <c r="A38" s="22" t="s">
        <v>27</v>
      </c>
      <c r="B38" s="20" t="s">
        <v>13</v>
      </c>
      <c r="C38" s="9">
        <f>C50+C51+C52+C53+C54+C55+C56+C63+C75+C76</f>
        <v>1429748.8350000002</v>
      </c>
    </row>
    <row r="39" spans="1:3" s="10" customFormat="1" ht="12.75">
      <c r="A39" s="17" t="s">
        <v>28</v>
      </c>
      <c r="B39" s="18" t="s">
        <v>15</v>
      </c>
      <c r="C39" s="9">
        <v>1399135.17</v>
      </c>
    </row>
    <row r="40" spans="1:3" s="10" customFormat="1" ht="12.75">
      <c r="A40" s="17" t="s">
        <v>29</v>
      </c>
      <c r="B40" s="18" t="s">
        <v>17</v>
      </c>
      <c r="C40" s="9"/>
    </row>
    <row r="41" spans="1:3" s="10" customFormat="1" ht="12.75">
      <c r="A41" s="17" t="s">
        <v>30</v>
      </c>
      <c r="B41" s="18" t="s">
        <v>92</v>
      </c>
      <c r="C41" s="9">
        <v>293921.93</v>
      </c>
    </row>
    <row r="42" spans="1:3" s="10" customFormat="1" ht="12.75">
      <c r="A42" s="17" t="s">
        <v>66</v>
      </c>
      <c r="B42" s="18" t="s">
        <v>93</v>
      </c>
      <c r="C42" s="9">
        <v>246137.75</v>
      </c>
    </row>
    <row r="43" spans="1:3" s="8" customFormat="1" ht="12.75">
      <c r="A43" s="17" t="s">
        <v>67</v>
      </c>
      <c r="B43" s="18" t="s">
        <v>63</v>
      </c>
      <c r="C43" s="9">
        <v>214566.69</v>
      </c>
    </row>
    <row r="44" spans="1:3" s="8" customFormat="1" ht="12.75">
      <c r="A44" s="17" t="s">
        <v>95</v>
      </c>
      <c r="B44" s="18" t="s">
        <v>64</v>
      </c>
      <c r="C44" s="9">
        <v>61009.67</v>
      </c>
    </row>
    <row r="45" spans="1:3" s="10" customFormat="1" ht="25.5">
      <c r="A45" s="23" t="s">
        <v>11</v>
      </c>
      <c r="B45" s="21" t="s">
        <v>65</v>
      </c>
      <c r="C45" s="42">
        <f>C22-C37</f>
        <v>486020.8250000002</v>
      </c>
    </row>
    <row r="46" spans="1:3" s="8" customFormat="1" ht="12.75">
      <c r="A46" s="11"/>
      <c r="B46" s="10"/>
      <c r="C46" s="10"/>
    </row>
    <row r="47" spans="1:3" s="8" customFormat="1" ht="12.75">
      <c r="A47" s="1" t="s">
        <v>31</v>
      </c>
      <c r="B47" s="10"/>
      <c r="C47" s="10"/>
    </row>
    <row r="48" spans="1:3" s="8" customFormat="1" ht="12.75">
      <c r="A48" s="1"/>
      <c r="B48" s="10"/>
      <c r="C48" s="10"/>
    </row>
    <row r="49" spans="1:3" s="8" customFormat="1" ht="12.75">
      <c r="A49" s="19" t="s">
        <v>6</v>
      </c>
      <c r="B49" s="19" t="s">
        <v>7</v>
      </c>
      <c r="C49" s="19" t="s">
        <v>8</v>
      </c>
    </row>
    <row r="50" spans="1:3" s="10" customFormat="1" ht="12.75">
      <c r="A50" s="2" t="s">
        <v>9</v>
      </c>
      <c r="B50" s="4" t="s">
        <v>32</v>
      </c>
      <c r="C50" s="6">
        <f>69.18*5108.1</f>
        <v>353378.35800000007</v>
      </c>
    </row>
    <row r="51" spans="1:3" s="8" customFormat="1" ht="12.75">
      <c r="A51" s="2" t="s">
        <v>11</v>
      </c>
      <c r="B51" s="4" t="s">
        <v>33</v>
      </c>
      <c r="C51" s="6">
        <f>1.27*5108.1</f>
        <v>6487.287</v>
      </c>
    </row>
    <row r="52" spans="1:3" s="10" customFormat="1" ht="25.5" customHeight="1">
      <c r="A52" s="2" t="s">
        <v>19</v>
      </c>
      <c r="B52" s="4" t="s">
        <v>34</v>
      </c>
      <c r="C52" s="29">
        <v>165221.34</v>
      </c>
    </row>
    <row r="53" spans="1:3" s="8" customFormat="1" ht="12.75">
      <c r="A53" s="2" t="s">
        <v>20</v>
      </c>
      <c r="B53" s="4" t="s">
        <v>35</v>
      </c>
      <c r="C53" s="29"/>
    </row>
    <row r="54" spans="1:3" s="8" customFormat="1" ht="12.75">
      <c r="A54" s="2" t="s">
        <v>22</v>
      </c>
      <c r="B54" s="4" t="s">
        <v>70</v>
      </c>
      <c r="C54" s="6"/>
    </row>
    <row r="55" spans="1:3" s="10" customFormat="1" ht="12.75">
      <c r="A55" s="2" t="s">
        <v>24</v>
      </c>
      <c r="B55" s="28" t="s">
        <v>84</v>
      </c>
      <c r="C55" s="6">
        <v>0</v>
      </c>
    </row>
    <row r="56" spans="1:3" s="10" customFormat="1" ht="24">
      <c r="A56" s="23" t="s">
        <v>36</v>
      </c>
      <c r="B56" s="4" t="s">
        <v>37</v>
      </c>
      <c r="C56" s="6">
        <f>SUM(C57:C62)</f>
        <v>255904.98600000003</v>
      </c>
    </row>
    <row r="57" spans="1:3" s="8" customFormat="1" ht="12.75">
      <c r="A57" s="17" t="s">
        <v>38</v>
      </c>
      <c r="B57" s="5" t="s">
        <v>39</v>
      </c>
      <c r="C57" s="6">
        <f>15.57*5108.1</f>
        <v>79533.11700000001</v>
      </c>
    </row>
    <row r="58" spans="1:3" s="10" customFormat="1" ht="12.75">
      <c r="A58" s="17" t="s">
        <v>40</v>
      </c>
      <c r="B58" s="5" t="s">
        <v>41</v>
      </c>
      <c r="C58" s="6">
        <f>10.97*5108.1</f>
        <v>56035.85700000001</v>
      </c>
    </row>
    <row r="59" spans="1:3" s="8" customFormat="1" ht="24" customHeight="1">
      <c r="A59" s="17" t="s">
        <v>42</v>
      </c>
      <c r="B59" s="5" t="s">
        <v>82</v>
      </c>
      <c r="C59" s="6">
        <v>34047</v>
      </c>
    </row>
    <row r="60" spans="1:3" s="8" customFormat="1" ht="25.5" customHeight="1">
      <c r="A60" s="17" t="s">
        <v>43</v>
      </c>
      <c r="B60" s="5" t="s">
        <v>78</v>
      </c>
      <c r="C60" s="6">
        <f>8.41*5108.1</f>
        <v>42959.12100000001</v>
      </c>
    </row>
    <row r="61" spans="1:3" s="8" customFormat="1" ht="12.75">
      <c r="A61" s="17" t="s">
        <v>44</v>
      </c>
      <c r="B61" s="5" t="s">
        <v>75</v>
      </c>
      <c r="C61" s="6">
        <v>42768</v>
      </c>
    </row>
    <row r="62" spans="1:3" s="10" customFormat="1" ht="12.75">
      <c r="A62" s="17" t="s">
        <v>45</v>
      </c>
      <c r="B62" s="5" t="s">
        <v>46</v>
      </c>
      <c r="C62" s="6">
        <f>0.11*5108.1</f>
        <v>561.8910000000001</v>
      </c>
    </row>
    <row r="63" spans="1:3" s="10" customFormat="1" ht="24">
      <c r="A63" s="23" t="s">
        <v>47</v>
      </c>
      <c r="B63" s="4" t="s">
        <v>48</v>
      </c>
      <c r="C63" s="6">
        <f>SUM(C64:C70)</f>
        <v>411434.53800000006</v>
      </c>
    </row>
    <row r="64" spans="1:3" s="10" customFormat="1" ht="24">
      <c r="A64" s="16" t="s">
        <v>49</v>
      </c>
      <c r="B64" s="5" t="s">
        <v>50</v>
      </c>
      <c r="C64" s="6">
        <v>6998.58</v>
      </c>
    </row>
    <row r="65" spans="1:3" s="10" customFormat="1" ht="12.75">
      <c r="A65" s="16" t="s">
        <v>51</v>
      </c>
      <c r="B65" s="5" t="s">
        <v>52</v>
      </c>
      <c r="C65" s="6">
        <v>58298.64</v>
      </c>
    </row>
    <row r="66" spans="1:3" s="8" customFormat="1" ht="26.25" customHeight="1">
      <c r="A66" s="16" t="s">
        <v>53</v>
      </c>
      <c r="B66" s="5" t="s">
        <v>54</v>
      </c>
      <c r="C66" s="6">
        <v>16833.03</v>
      </c>
    </row>
    <row r="67" spans="1:3" s="8" customFormat="1" ht="24">
      <c r="A67" s="16" t="s">
        <v>55</v>
      </c>
      <c r="B67" s="5" t="s">
        <v>80</v>
      </c>
      <c r="C67" s="7">
        <v>66000</v>
      </c>
    </row>
    <row r="68" spans="1:3" s="8" customFormat="1" ht="12.75">
      <c r="A68" s="16" t="s">
        <v>56</v>
      </c>
      <c r="B68" s="5" t="s">
        <v>69</v>
      </c>
      <c r="C68" s="7">
        <v>9533.88</v>
      </c>
    </row>
    <row r="69" spans="1:9" s="8" customFormat="1" ht="12.75" customHeight="1">
      <c r="A69" s="16" t="s">
        <v>68</v>
      </c>
      <c r="B69" s="5" t="s">
        <v>77</v>
      </c>
      <c r="C69" s="7">
        <f>20.07*5108.1</f>
        <v>102519.56700000001</v>
      </c>
      <c r="D69" s="12"/>
      <c r="E69" s="12"/>
      <c r="F69" s="12"/>
      <c r="G69" s="12"/>
      <c r="H69" s="12"/>
      <c r="I69" s="12"/>
    </row>
    <row r="70" spans="1:9" s="8" customFormat="1" ht="46.5" customHeight="1">
      <c r="A70" s="16" t="s">
        <v>76</v>
      </c>
      <c r="B70" s="5" t="s">
        <v>79</v>
      </c>
      <c r="C70" s="7">
        <f>29.61*5108.1</f>
        <v>151250.84100000001</v>
      </c>
      <c r="D70" s="13"/>
      <c r="E70" s="13"/>
      <c r="F70" s="13"/>
      <c r="G70" s="13"/>
      <c r="H70" s="13"/>
      <c r="I70" s="13"/>
    </row>
    <row r="71" spans="1:9" s="8" customFormat="1" ht="12.75" customHeight="1">
      <c r="A71" s="11"/>
      <c r="B71" s="10"/>
      <c r="C71" s="10"/>
      <c r="D71" s="13"/>
      <c r="E71" s="13"/>
      <c r="F71" s="13"/>
      <c r="G71" s="13"/>
      <c r="H71" s="13"/>
      <c r="I71" s="13"/>
    </row>
    <row r="72" spans="1:9" s="14" customFormat="1" ht="12.75" customHeight="1">
      <c r="A72" s="40" t="s">
        <v>57</v>
      </c>
      <c r="B72" s="40"/>
      <c r="C72" s="40"/>
      <c r="D72" s="13"/>
      <c r="E72" s="13"/>
      <c r="F72" s="13"/>
      <c r="G72" s="13"/>
      <c r="H72" s="13"/>
      <c r="I72" s="13"/>
    </row>
    <row r="73" spans="1:3" s="8" customFormat="1" ht="42" customHeight="1">
      <c r="A73" s="11"/>
      <c r="B73" s="10"/>
      <c r="C73" s="10"/>
    </row>
    <row r="74" spans="1:9" s="14" customFormat="1" ht="12.75" customHeight="1">
      <c r="A74" s="19" t="s">
        <v>6</v>
      </c>
      <c r="B74" s="19" t="s">
        <v>58</v>
      </c>
      <c r="C74" s="19" t="s">
        <v>8</v>
      </c>
      <c r="D74" s="13"/>
      <c r="E74" s="13"/>
      <c r="F74" s="13"/>
      <c r="G74" s="13"/>
      <c r="H74" s="13"/>
      <c r="I74" s="13"/>
    </row>
    <row r="75" spans="1:9" s="8" customFormat="1" ht="12.75">
      <c r="A75" s="17">
        <v>1</v>
      </c>
      <c r="B75" s="25" t="s">
        <v>73</v>
      </c>
      <c r="C75" s="26">
        <f>21.4*5108.1</f>
        <v>109313.34</v>
      </c>
      <c r="E75" s="15"/>
      <c r="F75" s="15"/>
      <c r="G75" s="15"/>
      <c r="H75" s="15"/>
      <c r="I75" s="15"/>
    </row>
    <row r="76" spans="1:3" s="8" customFormat="1" ht="12.75">
      <c r="A76" s="17">
        <v>2</v>
      </c>
      <c r="B76" s="27" t="s">
        <v>74</v>
      </c>
      <c r="C76" s="26">
        <f>25.06*5108.1</f>
        <v>128008.986</v>
      </c>
    </row>
    <row r="77" spans="1:3" s="8" customFormat="1" ht="12.75" customHeight="1">
      <c r="A77" s="17"/>
      <c r="B77" s="27"/>
      <c r="C77" s="30"/>
    </row>
    <row r="78" spans="1:3" s="8" customFormat="1" ht="24.75" customHeight="1">
      <c r="A78" s="24"/>
      <c r="B78" s="33"/>
      <c r="C78" s="31"/>
    </row>
    <row r="79" spans="1:9" s="14" customFormat="1" ht="12.75" customHeight="1">
      <c r="A79" s="24"/>
      <c r="B79" s="34"/>
      <c r="C79" s="32"/>
      <c r="D79" s="8"/>
      <c r="E79" s="13"/>
      <c r="F79" s="13"/>
      <c r="G79" s="13"/>
      <c r="H79" s="13"/>
      <c r="I79" s="13"/>
    </row>
    <row r="80" spans="1:3" s="8" customFormat="1" ht="26.25" customHeight="1">
      <c r="A80" s="24"/>
      <c r="B80" s="34"/>
      <c r="C80" s="32"/>
    </row>
    <row r="81" spans="1:3" s="8" customFormat="1" ht="12.75">
      <c r="A81" s="24"/>
      <c r="B81" s="34"/>
      <c r="C81" s="32"/>
    </row>
    <row r="82" spans="1:3" s="8" customFormat="1" ht="26.25" customHeight="1">
      <c r="A82" s="24"/>
      <c r="B82" s="35"/>
      <c r="C82" s="32"/>
    </row>
    <row r="83" spans="1:3" s="8" customFormat="1" ht="12.75">
      <c r="A83" s="1" t="s">
        <v>87</v>
      </c>
      <c r="B83" s="36"/>
      <c r="C83" s="10"/>
    </row>
    <row r="84" spans="1:3" s="8" customFormat="1" ht="12.75">
      <c r="A84" s="1" t="s">
        <v>60</v>
      </c>
      <c r="B84" s="36"/>
      <c r="C84" s="10" t="s">
        <v>81</v>
      </c>
    </row>
    <row r="85" spans="1:3" s="8" customFormat="1" ht="12.75">
      <c r="A85" s="1"/>
      <c r="B85" s="36"/>
      <c r="C85" s="10"/>
    </row>
    <row r="86" spans="1:3" s="8" customFormat="1" ht="12.75">
      <c r="A86" s="11"/>
      <c r="B86" s="10"/>
      <c r="C86" s="10"/>
    </row>
    <row r="87" spans="1:3" s="8" customFormat="1" ht="12.75">
      <c r="A87" s="11"/>
      <c r="B87" s="10"/>
      <c r="C87" s="10"/>
    </row>
    <row r="88" spans="1:3" s="8" customFormat="1" ht="12.75">
      <c r="A88" s="11"/>
      <c r="B88" s="10"/>
      <c r="C88" s="10"/>
    </row>
    <row r="89" spans="1:3" s="8" customFormat="1" ht="12.75">
      <c r="A89" s="11"/>
      <c r="B89" s="10"/>
      <c r="C89" s="10"/>
    </row>
    <row r="90" spans="1:4" s="14" customFormat="1" ht="12.75" customHeight="1">
      <c r="A90" s="11"/>
      <c r="B90" s="10"/>
      <c r="C90" s="10"/>
      <c r="D90" s="8"/>
    </row>
    <row r="91" spans="1:4" s="14" customFormat="1" ht="12.75" customHeight="1">
      <c r="A91" s="11"/>
      <c r="B91" s="10"/>
      <c r="C91" s="10"/>
      <c r="D91" s="8"/>
    </row>
    <row r="92" spans="1:4" s="14" customFormat="1" ht="12.75" customHeight="1">
      <c r="A92" s="11"/>
      <c r="B92" s="10"/>
      <c r="C92" s="10"/>
      <c r="D92" s="8"/>
    </row>
    <row r="93" spans="1:4" s="14" customFormat="1" ht="12.75">
      <c r="A93" s="11"/>
      <c r="B93" s="10"/>
      <c r="C93" s="10"/>
      <c r="D93" s="8"/>
    </row>
    <row r="94" spans="1:3" s="8" customFormat="1" ht="12.75">
      <c r="A94" s="11"/>
      <c r="B94" s="10"/>
      <c r="C94" s="10"/>
    </row>
    <row r="95" spans="1:3" s="8" customFormat="1" ht="12.75">
      <c r="A95" s="11"/>
      <c r="B95" s="10"/>
      <c r="C95" s="10"/>
    </row>
    <row r="96" spans="1:4" s="8" customFormat="1" ht="12.75">
      <c r="A96" s="11"/>
      <c r="B96" s="10"/>
      <c r="C96" s="10"/>
      <c r="D96"/>
    </row>
    <row r="97" spans="1:4" s="8" customFormat="1" ht="12.75">
      <c r="A97" s="11"/>
      <c r="B97" s="10"/>
      <c r="C97" s="10"/>
      <c r="D97"/>
    </row>
    <row r="98" spans="1:4" s="8" customFormat="1" ht="12.75">
      <c r="A98" s="11"/>
      <c r="B98" s="10"/>
      <c r="C98" s="10"/>
      <c r="D98"/>
    </row>
    <row r="99" spans="1:4" s="8" customFormat="1" ht="12.75">
      <c r="A99" s="11"/>
      <c r="B99" s="10"/>
      <c r="C99" s="10"/>
      <c r="D99"/>
    </row>
    <row r="100" spans="1:4" s="8" customFormat="1" ht="12.75">
      <c r="A100" s="11"/>
      <c r="B100" s="10"/>
      <c r="C100" s="10"/>
      <c r="D100"/>
    </row>
    <row r="101" spans="1:4" s="8" customFormat="1" ht="12.75">
      <c r="A101" s="11"/>
      <c r="B101" s="10"/>
      <c r="C101" s="10"/>
      <c r="D101"/>
    </row>
    <row r="102" spans="1:4" s="8" customFormat="1" ht="12.75">
      <c r="A102" s="11"/>
      <c r="B102" s="10"/>
      <c r="C102" s="10"/>
      <c r="D102"/>
    </row>
    <row r="103" spans="1:4" s="8" customFormat="1" ht="12.75">
      <c r="A103" s="11"/>
      <c r="B103" s="10"/>
      <c r="C103" s="10"/>
      <c r="D103"/>
    </row>
    <row r="104" spans="1:4" s="8" customFormat="1" ht="12.75">
      <c r="A104" s="11"/>
      <c r="B104" s="10"/>
      <c r="C104" s="10"/>
      <c r="D104"/>
    </row>
    <row r="105" spans="1:4" s="8" customFormat="1" ht="12.75">
      <c r="A105" s="11"/>
      <c r="B105" s="10"/>
      <c r="C105" s="10"/>
      <c r="D105"/>
    </row>
    <row r="106" spans="1:4" s="8" customFormat="1" ht="12.75">
      <c r="A106" s="11"/>
      <c r="B106" s="10"/>
      <c r="C106" s="10"/>
      <c r="D106"/>
    </row>
    <row r="107" spans="1:4" s="8" customFormat="1" ht="12.75">
      <c r="A107" s="11"/>
      <c r="B107" s="10"/>
      <c r="C107" s="10"/>
      <c r="D107"/>
    </row>
    <row r="108" spans="1:4" s="8" customFormat="1" ht="12.75">
      <c r="A108" s="11"/>
      <c r="B108" s="10"/>
      <c r="C108" s="10"/>
      <c r="D108"/>
    </row>
    <row r="109" spans="1:4" s="8" customFormat="1" ht="12.75">
      <c r="A109" s="11"/>
      <c r="B109" s="10"/>
      <c r="C109" s="10"/>
      <c r="D109"/>
    </row>
    <row r="110" spans="1:4" s="8" customFormat="1" ht="12.75">
      <c r="A110" s="11"/>
      <c r="B110" s="10"/>
      <c r="C110" s="10"/>
      <c r="D110"/>
    </row>
    <row r="111" spans="1:4" s="8" customFormat="1" ht="12.75">
      <c r="A111" s="11"/>
      <c r="B111" s="10"/>
      <c r="C111" s="10"/>
      <c r="D111"/>
    </row>
    <row r="112" spans="1:4" s="8" customFormat="1" ht="12.75">
      <c r="A112" s="11"/>
      <c r="B112" s="10"/>
      <c r="C112" s="10"/>
      <c r="D112"/>
    </row>
  </sheetData>
  <sheetProtection/>
  <mergeCells count="7">
    <mergeCell ref="A1:C1"/>
    <mergeCell ref="A2:C2"/>
    <mergeCell ref="A3:C3"/>
    <mergeCell ref="A4:C4"/>
    <mergeCell ref="A72:C72"/>
    <mergeCell ref="A5:C5"/>
    <mergeCell ref="A6:C6"/>
  </mergeCells>
  <printOptions/>
  <pageMargins left="0.25" right="0.25" top="0.75" bottom="0.75" header="0.3" footer="0.3"/>
  <pageSetup fitToHeight="4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20">
      <selection activeCell="D535" sqref="D5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 бух</cp:lastModifiedBy>
  <cp:lastPrinted>2013-12-20T11:26:43Z</cp:lastPrinted>
  <dcterms:created xsi:type="dcterms:W3CDTF">2011-04-14T05:48:45Z</dcterms:created>
  <dcterms:modified xsi:type="dcterms:W3CDTF">2013-12-20T12:55:51Z</dcterms:modified>
  <cp:category/>
  <cp:version/>
  <cp:contentType/>
  <cp:contentStatus/>
</cp:coreProperties>
</file>